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нщения принятой МП (3 изм.) для мед и тех осмотра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4" i="1" l="1"/>
  <c r="K113" i="1"/>
  <c r="K47" i="1"/>
  <c r="K57" i="1"/>
  <c r="J47" i="1"/>
  <c r="J114" i="1"/>
  <c r="I47" i="1"/>
  <c r="J57" i="1"/>
  <c r="I112" i="1" l="1"/>
  <c r="I111" i="1"/>
  <c r="K112" i="1"/>
  <c r="J113" i="1"/>
  <c r="J112" i="1"/>
  <c r="I114" i="1"/>
  <c r="I113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I21" i="1"/>
  <c r="H20" i="1"/>
  <c r="I20" i="1"/>
  <c r="I19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H44" i="1"/>
  <c r="G59" i="1"/>
  <c r="G62" i="1"/>
  <c r="H59" i="1"/>
  <c r="I59" i="1"/>
  <c r="J59" i="1"/>
  <c r="K59" i="1"/>
  <c r="I57" i="1" l="1"/>
  <c r="K24" i="1" l="1"/>
  <c r="J23" i="1"/>
  <c r="J22" i="1"/>
  <c r="J21" i="1"/>
  <c r="J20" i="1"/>
  <c r="J24" i="1"/>
  <c r="J19" i="1" l="1"/>
  <c r="I92" i="1"/>
  <c r="H114" i="1" l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I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22" i="1"/>
  <c r="K111" i="1" l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<sst xmlns="http://schemas.openxmlformats.org/spreadsheetml/2006/main" count="188" uniqueCount="87">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</sst>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zoomScale="40" zoomScaleNormal="40" zoomScaleSheetLayoutView="40" workbookViewId="0">
      <selection activeCell="J119" sqref="J119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1773280</v>
      </c>
      <c r="H19" s="54">
        <f>SUM(H20:H23)</f>
        <v>297000</v>
      </c>
      <c r="I19" s="80">
        <f>SUM(I20:I23)</f>
        <v>895996</v>
      </c>
      <c r="J19" s="80">
        <f t="shared" ref="J19" si="0">SUM(J20:J23)</f>
        <v>530284</v>
      </c>
      <c r="K19" s="80">
        <f t="shared" ref="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2">SUM(G25,G30)</f>
        <v>1682218.4</v>
      </c>
      <c r="H20" s="54">
        <f>SUM(H25,H30)</f>
        <v>282150</v>
      </c>
      <c r="I20" s="80">
        <f>SUM(I25,I30)</f>
        <v>850350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2"/>
        <v>89584.6</v>
      </c>
      <c r="H21" s="54">
        <f t="shared" si="2"/>
        <v>14850</v>
      </c>
      <c r="I21" s="80">
        <f t="shared" si="2"/>
        <v>44750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7">SUM(H24:K24)</f>
        <v>1723280</v>
      </c>
      <c r="H24" s="30">
        <f t="shared" ref="H24:K24" si="8">SUM(H25:H28)</f>
        <v>297000</v>
      </c>
      <c r="I24" s="81">
        <f t="shared" si="8"/>
        <v>895996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7"/>
        <v>1635764.4</v>
      </c>
      <c r="H25" s="75">
        <f>187150+95000</f>
        <v>282150</v>
      </c>
      <c r="I25" s="82">
        <v>850350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7"/>
        <v>86088.6</v>
      </c>
      <c r="H26" s="75">
        <f>9850+5000</f>
        <v>14850</v>
      </c>
      <c r="I26" s="82">
        <v>44750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85997.964799999987</v>
      </c>
      <c r="H44" s="54">
        <f>SUM(H45:H48)</f>
        <v>21234.477419999999</v>
      </c>
      <c r="I44" s="80">
        <f>SUM(I45:I48)</f>
        <v>22007.307889999996</v>
      </c>
      <c r="J44" s="80">
        <f>SUM(J45:J48)</f>
        <v>21183.765780000002</v>
      </c>
      <c r="K44" s="80">
        <f>SUM(K45:K48)</f>
        <v>21572.413710000001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7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 t="shared" si="15"/>
        <v>85997.964799999987</v>
      </c>
      <c r="H47" s="54">
        <v>21234.477419999999</v>
      </c>
      <c r="I47" s="80">
        <f>SUM(I52,I57,I62,I67)</f>
        <v>22007.307889999996</v>
      </c>
      <c r="J47" s="80">
        <f>SUM(J52,J57,J62,J67)</f>
        <v>21183.765780000002</v>
      </c>
      <c r="K47" s="80">
        <f>SUM(K52,K57,K62,K67)</f>
        <v>21572.413710000001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6"/>
        <v>41139.349799999996</v>
      </c>
      <c r="H54" s="30">
        <f>SUM(H55:H58)</f>
        <v>10587.672420000001</v>
      </c>
      <c r="I54" s="81">
        <f>SUM(I55:I58)</f>
        <v>10629.301889999999</v>
      </c>
      <c r="J54" s="81">
        <f>SUM(J55:J58)</f>
        <v>9766.8637799999997</v>
      </c>
      <c r="K54" s="81">
        <f>SUM(K55:K58)</f>
        <v>10155.511710000001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6"/>
        <v>41139.349799999996</v>
      </c>
      <c r="H57" s="75">
        <v>10587.672420000001</v>
      </c>
      <c r="I57" s="88">
        <f>10977.139-347.83711</f>
        <v>10629.301889999999</v>
      </c>
      <c r="J57" s="88">
        <f>10132.481-365.61722</f>
        <v>9766.8637799999997</v>
      </c>
      <c r="K57" s="88">
        <f>10535.753-380.24129</f>
        <v>10155.511710000001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6"/>
        <v>29428.764999999999</v>
      </c>
      <c r="H64" s="30">
        <f>SUM(H65:H68)</f>
        <v>7080.2169999999996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6"/>
        <v>29428.764999999999</v>
      </c>
      <c r="H67" s="31">
        <v>7080.2169999999996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6"/>
        <v>64147</v>
      </c>
      <c r="H69" s="89">
        <f>SUM(H70:H73)</f>
        <v>64147</v>
      </c>
      <c r="I69" s="83">
        <v>0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6"/>
        <v>60939</v>
      </c>
      <c r="H70" s="54">
        <f>H75</f>
        <v>60939</v>
      </c>
      <c r="I70" s="80">
        <v>0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6"/>
        <v>3208</v>
      </c>
      <c r="H71" s="54">
        <f>H76</f>
        <v>3208</v>
      </c>
      <c r="I71" s="80">
        <v>0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6"/>
        <v>64147</v>
      </c>
      <c r="H74" s="30">
        <f>SUM(H75:H78)</f>
        <v>64147</v>
      </c>
      <c r="I74" s="81">
        <f>SUM(I75:I78)</f>
        <v>0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6"/>
        <v>60939</v>
      </c>
      <c r="H75" s="31">
        <f>62016-1077</f>
        <v>60939</v>
      </c>
      <c r="I75" s="82">
        <v>0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3208</v>
      </c>
      <c r="H76" s="31">
        <f>3264-56</f>
        <v>3208</v>
      </c>
      <c r="I76" s="82">
        <v>0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30</v>
      </c>
      <c r="E79" s="113"/>
      <c r="F79" s="48" t="s">
        <v>63</v>
      </c>
      <c r="G79" s="73">
        <f t="shared" ref="G79:G88" si="17">SUM(H79:K79)</f>
        <v>820</v>
      </c>
      <c r="H79" s="73">
        <v>820</v>
      </c>
      <c r="I79" s="81">
        <f>SUM(I80:I83)</f>
        <v>0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7"/>
        <v>0</v>
      </c>
      <c r="H80" s="73">
        <v>0</v>
      </c>
      <c r="I80" s="81"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7"/>
        <v>0</v>
      </c>
      <c r="H81" s="73">
        <v>0</v>
      </c>
      <c r="I81" s="81"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7"/>
        <v>820</v>
      </c>
      <c r="H82" s="73">
        <v>820</v>
      </c>
      <c r="I82" s="81">
        <v>0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30</v>
      </c>
      <c r="E84" s="114" t="s">
        <v>79</v>
      </c>
      <c r="F84" s="45" t="s">
        <v>5</v>
      </c>
      <c r="G84" s="30">
        <f t="shared" si="17"/>
        <v>820</v>
      </c>
      <c r="H84" s="30">
        <v>820</v>
      </c>
      <c r="I84" s="81">
        <f>SUM(I85:I88)</f>
        <v>0</v>
      </c>
      <c r="J84" s="81">
        <f>SUM(I85:I88)</f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7"/>
        <v>820</v>
      </c>
      <c r="H87" s="31">
        <v>820</v>
      </c>
      <c r="I87" s="82">
        <v>0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7"/>
        <v>0</v>
      </c>
      <c r="H88" s="31"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18">SUM(H89:K89)</f>
        <v>6826.4979599999997</v>
      </c>
      <c r="H89" s="74">
        <v>4426.4979599999997</v>
      </c>
      <c r="I89" s="82">
        <f>SUM(I90:I93)</f>
        <v>2400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18"/>
        <v>0</v>
      </c>
      <c r="H90" s="74">
        <v>0</v>
      </c>
      <c r="I90" s="82">
        <f t="shared" ref="I90:K93" si="19">SUM(I95)</f>
        <v>0</v>
      </c>
      <c r="J90" s="82">
        <f t="shared" si="19"/>
        <v>0</v>
      </c>
      <c r="K90" s="82">
        <f t="shared" si="19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18"/>
        <v>0</v>
      </c>
      <c r="H91" s="74">
        <v>0</v>
      </c>
      <c r="I91" s="82">
        <f t="shared" si="19"/>
        <v>0</v>
      </c>
      <c r="J91" s="82">
        <f t="shared" si="19"/>
        <v>0</v>
      </c>
      <c r="K91" s="82">
        <f t="shared" si="19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18"/>
        <v>6826.4979599999997</v>
      </c>
      <c r="H92" s="74">
        <v>4426.4979599999997</v>
      </c>
      <c r="I92" s="82">
        <f t="shared" si="19"/>
        <v>2400</v>
      </c>
      <c r="J92" s="82">
        <f t="shared" si="19"/>
        <v>0</v>
      </c>
      <c r="K92" s="82">
        <f t="shared" si="19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18"/>
        <v>0</v>
      </c>
      <c r="H93" s="74">
        <v>0</v>
      </c>
      <c r="I93" s="82">
        <f t="shared" si="19"/>
        <v>0</v>
      </c>
      <c r="J93" s="82">
        <f t="shared" si="19"/>
        <v>0</v>
      </c>
      <c r="K93" s="82">
        <f t="shared" si="19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18"/>
        <v>6826.4979599999997</v>
      </c>
      <c r="H94" s="31">
        <v>4426.4979599999997</v>
      </c>
      <c r="I94" s="82">
        <f>SUM(I95:I98)</f>
        <v>2400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18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18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18"/>
        <v>6826.4979599999997</v>
      </c>
      <c r="H97" s="31">
        <v>4426.4979599999997</v>
      </c>
      <c r="I97" s="82">
        <v>2400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18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18"/>
        <v>71548.550999999992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70120.120999999999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18"/>
        <v>66501.600000000006</v>
      </c>
      <c r="H100" s="74">
        <v>0</v>
      </c>
      <c r="I100" s="82">
        <f t="shared" ref="I100:K103" si="20">SUM(I105)</f>
        <v>0</v>
      </c>
      <c r="J100" s="82">
        <f t="shared" si="20"/>
        <v>1355.6</v>
      </c>
      <c r="K100" s="82">
        <f t="shared" si="20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18"/>
        <v>4975.3999999999996</v>
      </c>
      <c r="H101" s="74">
        <v>0</v>
      </c>
      <c r="I101" s="82">
        <f t="shared" si="20"/>
        <v>0</v>
      </c>
      <c r="J101" s="82">
        <f t="shared" si="20"/>
        <v>71.400000000000006</v>
      </c>
      <c r="K101" s="82">
        <f t="shared" si="20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18"/>
        <v>71.551000000000002</v>
      </c>
      <c r="H102" s="74">
        <v>0</v>
      </c>
      <c r="I102" s="82">
        <f t="shared" si="20"/>
        <v>0</v>
      </c>
      <c r="J102" s="82">
        <f t="shared" si="20"/>
        <v>1.43</v>
      </c>
      <c r="K102" s="82">
        <f t="shared" si="20"/>
        <v>70.120999999999995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18"/>
        <v>0</v>
      </c>
      <c r="H103" s="74">
        <v>0</v>
      </c>
      <c r="I103" s="82">
        <f t="shared" si="20"/>
        <v>0</v>
      </c>
      <c r="J103" s="82">
        <f t="shared" si="20"/>
        <v>0</v>
      </c>
      <c r="K103" s="82">
        <f t="shared" si="20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18"/>
        <v>71548.550999999992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70120.120999999999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18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18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18"/>
        <v>71.551000000000002</v>
      </c>
      <c r="H107" s="31">
        <v>0</v>
      </c>
      <c r="I107" s="82">
        <v>0</v>
      </c>
      <c r="J107" s="82">
        <v>1.43</v>
      </c>
      <c r="K107" s="82">
        <v>70.120999999999995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18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2209690.4364100001</v>
      </c>
      <c r="H111" s="54">
        <f>SUM(H112:H115)</f>
        <v>393248.39803000004</v>
      </c>
      <c r="I111" s="80">
        <f>SUM(I112:I115)</f>
        <v>1121853.3078900001</v>
      </c>
      <c r="J111" s="80">
        <f>SUM(J112:J115)</f>
        <v>552896.19577999995</v>
      </c>
      <c r="K111" s="80">
        <f>SUM(K112:K115)</f>
        <v>141692.53471000001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2000845.1</v>
      </c>
      <c r="H112" s="54">
        <f>SUM(H20+H35+H45+H70+H80+H90+H100)</f>
        <v>343089</v>
      </c>
      <c r="I112" s="80">
        <f>SUM(I20+I35+I45+I70+I80+I90+I100)</f>
        <v>1041536.1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113169.85152</v>
      </c>
      <c r="H113" s="54">
        <f>SUM(H26+H36+H46+H71+H81+H91+H101)</f>
        <v>23397.401519999999</v>
      </c>
      <c r="I113" s="80">
        <f t="shared" ref="I113:K114" si="21">SUM(I21+I36+I46+I71+I81+I91+I101)</f>
        <v>54812.45</v>
      </c>
      <c r="J113" s="80">
        <f t="shared" si="21"/>
        <v>26560</v>
      </c>
      <c r="K113" s="80">
        <f>SUM(K21+K36+K46+K71+K81+K91+K101)</f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95675.484889999992</v>
      </c>
      <c r="H114" s="54">
        <f>SUM(H22+H37+H47+H72+H82+H92+H102)</f>
        <v>26761.996510000001</v>
      </c>
      <c r="I114" s="80">
        <f t="shared" si="21"/>
        <v>25504.757889999997</v>
      </c>
      <c r="J114" s="80">
        <f>SUM(J22+J37+J47+J72+J82+J92+J102)</f>
        <v>21716.195780000002</v>
      </c>
      <c r="K114" s="80">
        <f>SUM(K22+K37+K47+K72+K82+K92+K102)</f>
        <v>21692.53471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2">SUM(I23+I38+I48+I73+I83+I93+I103)</f>
        <v>0</v>
      </c>
      <c r="J115" s="80">
        <f t="shared" si="22"/>
        <v>0</v>
      </c>
      <c r="K115" s="80">
        <f t="shared" si="22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2023-03-09T09:07:07Z</cp:lastPrinted>
  <dcterms:created xsi:type="dcterms:W3CDTF">2016-02-05T07:01:02Z</dcterms:created>
  <dcterms:modified xsi:type="dcterms:W3CDTF">2023-03-09T09:13:35Z</dcterms:modified>
</cp:coreProperties>
</file>